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eien Andrea\"/>
    </mc:Choice>
  </mc:AlternateContent>
  <bookViews>
    <workbookView xWindow="0" yWindow="0" windowWidth="28800" windowHeight="11700"/>
  </bookViews>
  <sheets>
    <sheet name="Bestellung" sheetId="1" r:id="rId1"/>
    <sheet name="Datenbank" sheetId="2" r:id="rId2"/>
    <sheet name="Datenbank Artikelnummern" sheetId="3" r:id="rId3"/>
  </sheets>
  <definedNames>
    <definedName name="Artikelnummer">IF(Bestellung!$A$11="1) Training Jacket Tiro 23 C",'Datenbank Artikelnummern'!$A$2:$A$8,IF(Bestellung!$A$11="2) Training Top Tiro 23 C",'Datenbank Artikelnummern'!$B$2:$B$8,IF(Bestellung!$A$11="3) Presentation Jacket Tiro 23 C",'Datenbank Artikelnummern'!$C$2:$C$6,IF(Bestellung!$A$11="4) Hoody Tiro 23 C",'Datenbank Artikelnummern'!$D$2:$D$5,IF(Bestellung!$A$11="5) Training Pant Tiro C",'Datenbank Artikelnummern'!$E$2:$E$6,IF(Bestellung!$A$11="6) Training Shorts Tiro C",'Datenbank Artikelnummern'!$F$2:$F$6,IF(Bestellung!$A$11="7) Presentation Pant Tiro 23 C",'Datenbank Artikelnummern'!$G$2:$G$4,IF(Bestellung!$A$11="8) Training Jacket Tiro 23 L",'Datenbank Artikelnummern'!$H$2:$H$5,IF(Bestellung!$A$11="9) Training Top Tiro L",'Datenbank Artikelnummern'!$I$2:$I$5,IF(Bestellung!$A$11="10) Windbreaker Tiro 23 L",'Datenbank Artikelnummern'!$J$2:$J$5,IF(Bestellung!$A$11="11) Polo Tiro 23 L",'Datenbank Artikelnummern'!$K$2:$K$5,IF(Bestellung!$A$11="12) Pant Tiro 23 L",'Datenbank Artikelnummern'!$L$2:$L$5,IF(Bestellung!$A$11="13) Woven Pant Tiro 23 L",'Datenbank Artikelnummern'!$M$2:$M$3,IF(Bestellung!$A$11="14) Hoody Entrada 22",'Datenbank Artikelnummern'!$N$2:$N$5,IF(Bestellung!$A$11="15) Winter Jacket Condivo 22",'Datenbank Artikelnummern'!$O$2:$O$3,IF(Bestellung!$A$11="16) Jersex Tiro 23 C",'Datenbank Artikelnummern'!$P$2:$P$9,IF(Bestellung!$A$11="17) Jersey Tiro 23 L",'Datenbank Artikelnummern'!$Q$2:$Q$7,IF(Bestellung!$A$11="18) Allweather Jacker Tiro 23 C",'Datenbank Artikelnummern'!$R$2:$R$6,""))))))))))))))))))</definedName>
    <definedName name="Taschen">IF(Bestellung!$A$23="19a) Teambag mit Bodenfach",'Datenbank Artikelnummern'!$S$2:$S$4,IF(Bestellung!$A$23="19b) Teambag ohne Bodenfach",'Datenbank Artikelnummern'!$T$2:$T$4,'Datenbank Artikelnummern'!$U$2))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/>
  <c r="I23" i="1"/>
  <c r="I14" i="1" l="1"/>
  <c r="I15" i="1"/>
  <c r="I16" i="1"/>
  <c r="I17" i="1"/>
  <c r="I12" i="1"/>
  <c r="I13" i="1"/>
  <c r="I26" i="1" l="1"/>
  <c r="I18" i="1"/>
  <c r="B28" i="1" l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</calcChain>
</file>

<file path=xl/sharedStrings.xml><?xml version="1.0" encoding="utf-8"?>
<sst xmlns="http://schemas.openxmlformats.org/spreadsheetml/2006/main" count="240" uniqueCount="175">
  <si>
    <t>Bestellung Vereinskollektion SV Heidekraut Andervenne</t>
  </si>
  <si>
    <t>Name:</t>
  </si>
  <si>
    <t>Artikel</t>
  </si>
  <si>
    <t>Größe</t>
  </si>
  <si>
    <t>Farbe</t>
  </si>
  <si>
    <t>schwarz</t>
  </si>
  <si>
    <t>weiß</t>
  </si>
  <si>
    <t>XS</t>
  </si>
  <si>
    <t>S</t>
  </si>
  <si>
    <t>M</t>
  </si>
  <si>
    <t>L</t>
  </si>
  <si>
    <t>XL</t>
  </si>
  <si>
    <t>Nummer</t>
  </si>
  <si>
    <t>Initalen</t>
  </si>
  <si>
    <t>ja</t>
  </si>
  <si>
    <t>nein</t>
  </si>
  <si>
    <t>Handy:</t>
  </si>
  <si>
    <t>grau</t>
  </si>
  <si>
    <t>E-Mail:</t>
  </si>
  <si>
    <t>1) Training Jacket Tiro 23 C</t>
  </si>
  <si>
    <t>2) Training Top Tiro 23 C</t>
  </si>
  <si>
    <t>3) Presentation Jacket Tiro 23 C</t>
  </si>
  <si>
    <t>4) Hoody Tiro 23 C</t>
  </si>
  <si>
    <t>5) Training Pant Tiro C</t>
  </si>
  <si>
    <t>6) Training Shorts Tiro C</t>
  </si>
  <si>
    <t>7) Presentation Pant Tiro 23 C</t>
  </si>
  <si>
    <t>8) Training Jacket Tiro 23 L</t>
  </si>
  <si>
    <t>9) Training Top Tiro L</t>
  </si>
  <si>
    <t>10) Windbreaker Tiro 23 L</t>
  </si>
  <si>
    <t>11) Polo Tiro 23 L</t>
  </si>
  <si>
    <t>12) Pant Tiro 23 L</t>
  </si>
  <si>
    <t>13) Woven Pant Tiro 23 L</t>
  </si>
  <si>
    <t>14) Hoody Entrada 22</t>
  </si>
  <si>
    <t>15) Winter Jacket Condivo 22</t>
  </si>
  <si>
    <t>16) Jersex Tiro 23 C</t>
  </si>
  <si>
    <t>17) Jersey Tiro 23 L</t>
  </si>
  <si>
    <t>18) Allweather Jacker Tiro 23 C</t>
  </si>
  <si>
    <t>19a) Teambag mit Bodenfach</t>
  </si>
  <si>
    <t>19b) Teambag ohne Bodenfach</t>
  </si>
  <si>
    <t>20) Rucksack Tiro 23</t>
  </si>
  <si>
    <t>2XL</t>
  </si>
  <si>
    <t>3XL</t>
  </si>
  <si>
    <t>Intitialien 1</t>
  </si>
  <si>
    <t>Intitialien 2</t>
  </si>
  <si>
    <t>A</t>
  </si>
  <si>
    <t>B</t>
  </si>
  <si>
    <t>C</t>
  </si>
  <si>
    <t>D</t>
  </si>
  <si>
    <t>E</t>
  </si>
  <si>
    <t>I</t>
  </si>
  <si>
    <t>O</t>
  </si>
  <si>
    <t>T</t>
  </si>
  <si>
    <t>U</t>
  </si>
  <si>
    <t>F</t>
  </si>
  <si>
    <t>G</t>
  </si>
  <si>
    <t>H</t>
  </si>
  <si>
    <t>J</t>
  </si>
  <si>
    <t>K</t>
  </si>
  <si>
    <t xml:space="preserve">N </t>
  </si>
  <si>
    <t>P</t>
  </si>
  <si>
    <t>Q</t>
  </si>
  <si>
    <t>R</t>
  </si>
  <si>
    <t>V</t>
  </si>
  <si>
    <t>W</t>
  </si>
  <si>
    <t>X</t>
  </si>
  <si>
    <t>Y</t>
  </si>
  <si>
    <t>Z</t>
  </si>
  <si>
    <t>Preis</t>
  </si>
  <si>
    <t>Preis klein</t>
  </si>
  <si>
    <t>Tasche</t>
  </si>
  <si>
    <t>Adresse:</t>
  </si>
  <si>
    <t>die grau hinterlegten Felder</t>
  </si>
  <si>
    <t>sind auszufüllen</t>
  </si>
  <si>
    <t>2XS</t>
  </si>
  <si>
    <t>Wappen/Damenschnitt</t>
  </si>
  <si>
    <t>Gesamt</t>
  </si>
  <si>
    <t>Gesamtkosten</t>
  </si>
  <si>
    <t>Preis groß</t>
  </si>
  <si>
    <t>Tasche oder Rucksack</t>
  </si>
  <si>
    <t>Anzahl</t>
  </si>
  <si>
    <t xml:space="preserve">schwarz/lightyellow </t>
  </si>
  <si>
    <t>Farbe und Artikelnummer</t>
  </si>
  <si>
    <t>schwarz                IB5014 (116-176)</t>
  </si>
  <si>
    <t>schwarz                IB5012 (XS-3XL)</t>
  </si>
  <si>
    <t>schwarz                H57516 (116-176)</t>
  </si>
  <si>
    <t>grau                       H57515 (116-176)</t>
  </si>
  <si>
    <t>schwarz                H57512 (XS-3XL)</t>
  </si>
  <si>
    <t>grau                       HB0578 (XS-3XL)</t>
  </si>
  <si>
    <t>schwarz                IC2239 (116-176)</t>
  </si>
  <si>
    <t>schwarz                HT2542 (XS-3XL)</t>
  </si>
  <si>
    <t>schwarz                HK7640 (116-176)</t>
  </si>
  <si>
    <t>grau                       HP1907 (116-176)</t>
  </si>
  <si>
    <t>schwarz/gelb    HU1302 (116-176)</t>
  </si>
  <si>
    <t>weiß                     IC4566 (116-176)</t>
  </si>
  <si>
    <t>schwarz               HK7638 (XS-3XL)</t>
  </si>
  <si>
    <t>grau                      HP1906 (XS-3XL)</t>
  </si>
  <si>
    <t>schwarz/gelb   HU1295 (XS-3XL)</t>
  </si>
  <si>
    <t>weiß                     IC4565 (XS-3XL)</t>
  </si>
  <si>
    <t>schwarz                HR4617 (116-176)</t>
  </si>
  <si>
    <t>grau                       IC7484 (116-176)</t>
  </si>
  <si>
    <t>weiß                      HR4620 (116-176)</t>
  </si>
  <si>
    <t>schwarz                HR4607 (XS-3XL)</t>
  </si>
  <si>
    <t>grau                       IS7478 (XS-3XL)</t>
  </si>
  <si>
    <t>weiß                     HR4610 (XS-3XL)</t>
  </si>
  <si>
    <t>schwarz                HK7659 (116-176)</t>
  </si>
  <si>
    <t>grau                       HU1319 (116-176)</t>
  </si>
  <si>
    <t>schwarz               HK7656 (XS-3XL)</t>
  </si>
  <si>
    <t>grau                      HU1320 (XS-3XL)</t>
  </si>
  <si>
    <t>schwarz/gelb   IC4571 (XS-3XL)</t>
  </si>
  <si>
    <t>schwarz                HS9743 (S)</t>
  </si>
  <si>
    <t>schwarz                HS9742 (M)</t>
  </si>
  <si>
    <t>schwarz                HS9744 (L)</t>
  </si>
  <si>
    <t>schwarz                HS9752 (S)</t>
  </si>
  <si>
    <t>schwarz                HS9749 (M)</t>
  </si>
  <si>
    <t>schwarz                HS9754 (L)</t>
  </si>
  <si>
    <t>schwarz                HS9758</t>
  </si>
  <si>
    <t>schwarz             HK7651 (116-176)</t>
  </si>
  <si>
    <t>grau                    HP1909 (116-176)</t>
  </si>
  <si>
    <t>schwarz/gelb HU1313 (116-176)</t>
  </si>
  <si>
    <t>schwarz             HK7648 (XS-3XL)</t>
  </si>
  <si>
    <t>grau                    HP1908 (XS-3XL)</t>
  </si>
  <si>
    <t>schwarz/gelb HU1306 (XS-3XL)</t>
  </si>
  <si>
    <t>schwarz             HI5968 (Damen)</t>
  </si>
  <si>
    <t>schwarz             HK7647  (116-176)</t>
  </si>
  <si>
    <t>grau                    HU1315 (116-176)</t>
  </si>
  <si>
    <t>schwarz/gelb HU1312 (116-176)</t>
  </si>
  <si>
    <t>schwarz             HK7644 (XS-3XL)</t>
  </si>
  <si>
    <t>grau                    HU1316 (XS-3XL)</t>
  </si>
  <si>
    <t>schwarz/gelb HU1307 (XS-3XL)</t>
  </si>
  <si>
    <t>schwarz             HI5967 (Damen)</t>
  </si>
  <si>
    <t>schwarz                HK8047 (116-176)</t>
  </si>
  <si>
    <t>grau                       HU1338 (116-176)</t>
  </si>
  <si>
    <t>schwarz               HK8045 (XS-3XL)</t>
  </si>
  <si>
    <t>grau                      HU1339 (XS-3XL)</t>
  </si>
  <si>
    <t>schwarz               IC4621 (Damen)</t>
  </si>
  <si>
    <t>schwarz                HK8069 (116-176)</t>
  </si>
  <si>
    <t>grau                       HU1355 (116-176)</t>
  </si>
  <si>
    <t>schwarz                HE5648 (XS-3XL)</t>
  </si>
  <si>
    <t>grau                       HU1347 (XS-3XL)</t>
  </si>
  <si>
    <t>schwarz                HI4721 (116-176)</t>
  </si>
  <si>
    <t>schwarz/gelb    HU1318 (116-176)</t>
  </si>
  <si>
    <t>schwarz               HC5483 (XS-3XL)</t>
  </si>
  <si>
    <t>schwarz/gelb   HU1317 (XS-3XL)</t>
  </si>
  <si>
    <t>schwarz               HI5973 (Damen)</t>
  </si>
  <si>
    <t>schwarz                HI4713 (116-176)</t>
  </si>
  <si>
    <t>schwarz/gelb    HU1298 (116-176)</t>
  </si>
  <si>
    <t>schwarz                HL3923 (XS-3XL)</t>
  </si>
  <si>
    <t>schwarz/gelb    HU1299 (XS-3XL)</t>
  </si>
  <si>
    <t>schwarz                HS3654 (Damen)</t>
  </si>
  <si>
    <t>schwarz                HI4714 (116-176)</t>
  </si>
  <si>
    <t>schwarz                HI3055 (XS-3XL)</t>
  </si>
  <si>
    <t>schwarz                IS4632 (Damen)</t>
  </si>
  <si>
    <t>schwarz                HS3522 (116-176)</t>
  </si>
  <si>
    <t>grau                       HS3523 (116-176)</t>
  </si>
  <si>
    <t>schwarz                HS7231 (XS-3XL)</t>
  </si>
  <si>
    <t>grau                       HS3504 (XS-3XL)</t>
  </si>
  <si>
    <t>schwarz                HS3487 (116-176)</t>
  </si>
  <si>
    <t>grau                       HS3491 (116-176)</t>
  </si>
  <si>
    <t>schwarz                HS0326 (XS-3XL)</t>
  </si>
  <si>
    <t>grau                       HS0329 (XS-3XL)</t>
  </si>
  <si>
    <t>schwarz                IA1623 (116-176)</t>
  </si>
  <si>
    <t>seiß                      IA1621 (116-176)</t>
  </si>
  <si>
    <t>schwarz                HZ9066 (XS-3XL)</t>
  </si>
  <si>
    <t>weiß                      HZ9068 (XS-3XL)</t>
  </si>
  <si>
    <t>schwarz                HS3586 (116-176)</t>
  </si>
  <si>
    <t>weiß                      HS3589 (116-176)</t>
  </si>
  <si>
    <t>schwarz                HS3578 (XS-3XL)</t>
  </si>
  <si>
    <t>weiß                      HS3580 (XS-3XL)</t>
  </si>
  <si>
    <t>schwarz                HS3543 (116-176)</t>
  </si>
  <si>
    <t>grau                       IB8481 (116-176)</t>
  </si>
  <si>
    <t>schwarz                HS7232 (XS-3XL)</t>
  </si>
  <si>
    <t>grau                       IB8478 (XS-3XL)</t>
  </si>
  <si>
    <t>Heidekraut-Wappen</t>
  </si>
  <si>
    <t>Kleidung (Heidekraut-Wappen nur bei Oberteilen und Tasche bzw. Rucksack möglich)</t>
  </si>
  <si>
    <t>Bemerkungen für Besonderheiten (z. B. für große Rückennummer):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</si>
</sst>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/>
    <xf numFmtId="44" fontId="0" fillId="0" borderId="0" xfId="1" applyFont="1"/>
    <xf numFmtId="0" fontId="4" fillId="0" borderId="0" xfId="0" applyFont="1" applyAlignment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44" fontId="0" fillId="0" borderId="7" xfId="1" applyFont="1" applyBorder="1" applyAlignment="1">
      <alignment horizontal="left"/>
    </xf>
    <xf numFmtId="44" fontId="0" fillId="0" borderId="7" xfId="1" applyFont="1" applyBorder="1"/>
    <xf numFmtId="0" fontId="0" fillId="0" borderId="0" xfId="0" applyFill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1" fillId="0" borderId="10" xfId="1" applyFont="1" applyBorder="1" applyAlignment="1">
      <alignment horizontal="left"/>
    </xf>
    <xf numFmtId="44" fontId="1" fillId="0" borderId="10" xfId="1" applyFont="1" applyBorder="1"/>
    <xf numFmtId="0" fontId="6" fillId="0" borderId="0" xfId="0" applyFont="1"/>
    <xf numFmtId="44" fontId="6" fillId="0" borderId="17" xfId="0" applyNumberFormat="1" applyFont="1" applyBorder="1"/>
    <xf numFmtId="0" fontId="1" fillId="0" borderId="16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left"/>
    </xf>
    <xf numFmtId="0" fontId="0" fillId="2" borderId="6" xfId="0" applyFill="1" applyBorder="1" applyAlignment="1"/>
    <xf numFmtId="0" fontId="0" fillId="0" borderId="0" xfId="0" applyFill="1"/>
    <xf numFmtId="0" fontId="0" fillId="2" borderId="19" xfId="0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7" fillId="2" borderId="1" xfId="2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/>
    <xf numFmtId="0" fontId="0" fillId="2" borderId="21" xfId="0" applyFill="1" applyBorder="1" applyAlignment="1"/>
    <xf numFmtId="0" fontId="0" fillId="0" borderId="21" xfId="0" applyBorder="1" applyAlignment="1"/>
    <xf numFmtId="0" fontId="8" fillId="0" borderId="0" xfId="0" applyFont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104773</xdr:colOff>
      <xdr:row>1</xdr:row>
      <xdr:rowOff>9525</xdr:rowOff>
    </xdr:from>
    <xdr:to>
      <xdr:col>8</xdr:col>
      <xdr:colOff>400049</xdr:colOff>
      <xdr:row>6</xdr:row>
      <xdr:rowOff>31306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3" y="247650"/>
          <a:ext cx="762001" cy="97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28.28515625" customWidth="1"/>
    <col min="2" max="2" width="36" customWidth="1"/>
    <col min="3" max="3" width="6.5703125" bestFit="1" customWidth="1"/>
    <col min="4" max="4" width="19.5703125" customWidth="1"/>
    <col min="5" max="5" width="8.85546875" bestFit="1" customWidth="1"/>
    <col min="6" max="6" width="4.28515625" customWidth="1"/>
    <col min="7" max="7" width="3" customWidth="1"/>
    <col min="8" max="8" width="7" bestFit="1" customWidth="1"/>
    <col min="9" max="9" width="9.42578125" bestFit="1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3" spans="1:9" x14ac:dyDescent="0.25">
      <c r="A3" t="s">
        <v>1</v>
      </c>
      <c r="B3" s="30"/>
      <c r="C3" s="11"/>
      <c r="D3" s="48" t="s">
        <v>71</v>
      </c>
    </row>
    <row r="4" spans="1:9" x14ac:dyDescent="0.25">
      <c r="A4" t="s">
        <v>70</v>
      </c>
      <c r="B4" s="30"/>
      <c r="C4" s="11"/>
      <c r="D4" s="48" t="s">
        <v>72</v>
      </c>
    </row>
    <row r="5" spans="1:9" x14ac:dyDescent="0.25">
      <c r="B5" s="30"/>
      <c r="C5" s="11"/>
    </row>
    <row r="6" spans="1:9" x14ac:dyDescent="0.25">
      <c r="A6" t="s">
        <v>18</v>
      </c>
      <c r="B6" s="31"/>
      <c r="C6" s="11"/>
    </row>
    <row r="7" spans="1:9" x14ac:dyDescent="0.25">
      <c r="A7" t="s">
        <v>16</v>
      </c>
      <c r="B7" s="32"/>
      <c r="C7" s="11"/>
    </row>
    <row r="8" spans="1:9" ht="16.5" thickBot="1" x14ac:dyDescent="0.3">
      <c r="A8" s="5"/>
    </row>
    <row r="9" spans="1:9" ht="16.5" thickBot="1" x14ac:dyDescent="0.3">
      <c r="A9" s="35" t="s">
        <v>173</v>
      </c>
      <c r="B9" s="36"/>
      <c r="C9" s="36"/>
      <c r="D9" s="36"/>
      <c r="E9" s="36"/>
      <c r="F9" s="36"/>
      <c r="G9" s="36"/>
      <c r="H9" s="36"/>
      <c r="I9" s="37"/>
    </row>
    <row r="10" spans="1:9" x14ac:dyDescent="0.25">
      <c r="A10" s="12" t="s">
        <v>2</v>
      </c>
      <c r="B10" s="13" t="s">
        <v>81</v>
      </c>
      <c r="C10" s="13" t="s">
        <v>3</v>
      </c>
      <c r="D10" s="13" t="s">
        <v>172</v>
      </c>
      <c r="E10" s="13" t="s">
        <v>12</v>
      </c>
      <c r="F10" s="38" t="s">
        <v>13</v>
      </c>
      <c r="G10" s="38"/>
      <c r="H10" s="23" t="s">
        <v>79</v>
      </c>
      <c r="I10" s="14" t="s">
        <v>67</v>
      </c>
    </row>
    <row r="11" spans="1:9" x14ac:dyDescent="0.25">
      <c r="A11" s="21"/>
      <c r="B11" s="7"/>
      <c r="C11" s="7"/>
      <c r="D11" s="7"/>
      <c r="E11" s="7"/>
      <c r="F11" s="6"/>
      <c r="G11" s="8"/>
      <c r="H11" s="28"/>
      <c r="I11" s="9"/>
    </row>
    <row r="12" spans="1:9" x14ac:dyDescent="0.25">
      <c r="A12" s="21"/>
      <c r="B12" s="7"/>
      <c r="C12" s="7"/>
      <c r="D12" s="7"/>
      <c r="E12" s="7"/>
      <c r="F12" s="6"/>
      <c r="G12" s="8"/>
      <c r="H12" s="29"/>
      <c r="I12" s="9" t="str">
        <f>IF(A12=""," ",(IF(E12="nein",IF(C12&lt;=176,VLOOKUP(A12,Datenbank!$A$2:$I$19,8),VLOOKUP(A12,Datenbank!$A$2:$I$19,9)),IF(C12&lt;=176,VLOOKUP(A12,Datenbank!$A$2:$I$19,8),VLOOKUP(A12,Datenbank!$A$2:$I$19,9))+3.95)+IF(F12="Nein",0,3.95))*H12)</f>
        <v xml:space="preserve"> </v>
      </c>
    </row>
    <row r="13" spans="1:9" x14ac:dyDescent="0.25">
      <c r="A13" s="21"/>
      <c r="B13" s="7"/>
      <c r="C13" s="7"/>
      <c r="D13" s="7"/>
      <c r="E13" s="7"/>
      <c r="F13" s="6"/>
      <c r="G13" s="8"/>
      <c r="H13" s="29"/>
      <c r="I13" s="9" t="str">
        <f>IF(A13=""," ",(IF(E13="nein",IF(C13&lt;=176,VLOOKUP(A13,Datenbank!$A$2:$I$19,8),VLOOKUP(A13,Datenbank!$A$2:$I$19,9)),IF(C13&lt;=176,VLOOKUP(A13,Datenbank!$A$2:$I$19,8),VLOOKUP(A13,Datenbank!$A$2:$I$19,9))+3.95)+IF(F13="Nein",0,3.95))*H13)</f>
        <v xml:space="preserve"> </v>
      </c>
    </row>
    <row r="14" spans="1:9" x14ac:dyDescent="0.25">
      <c r="A14" s="21"/>
      <c r="B14" s="7"/>
      <c r="C14" s="7"/>
      <c r="D14" s="7"/>
      <c r="E14" s="7"/>
      <c r="F14" s="6"/>
      <c r="G14" s="8"/>
      <c r="H14" s="29"/>
      <c r="I14" s="9" t="str">
        <f>IF(A14=""," ",(IF(E14="nein",IF(C14&lt;=176,VLOOKUP(A14,Datenbank!$A$2:$I$19,8),VLOOKUP(A14,Datenbank!$A$2:$I$19,9)),IF(C14&lt;=176,VLOOKUP(A14,Datenbank!$A$2:$I$19,8),VLOOKUP(A14,Datenbank!$A$2:$I$19,9))+3.95)+IF(F14="Nein",0,3.95))*H14)</f>
        <v xml:space="preserve"> </v>
      </c>
    </row>
    <row r="15" spans="1:9" x14ac:dyDescent="0.25">
      <c r="A15" s="21"/>
      <c r="B15" s="7"/>
      <c r="C15" s="7"/>
      <c r="D15" s="7"/>
      <c r="E15" s="7"/>
      <c r="F15" s="6"/>
      <c r="G15" s="8"/>
      <c r="H15" s="29"/>
      <c r="I15" s="9" t="str">
        <f>IF(A15=""," ",(IF(E15="nein",IF(C15&lt;=176,VLOOKUP(A15,Datenbank!$A$2:$I$19,8),VLOOKUP(A15,Datenbank!$A$2:$I$19,9)),IF(C15&lt;=176,VLOOKUP(A15,Datenbank!$A$2:$I$19,8),VLOOKUP(A15,Datenbank!$A$2:$I$19,9))+3.95)+IF(F15="Nein",0,3.95))*H15)</f>
        <v xml:space="preserve"> </v>
      </c>
    </row>
    <row r="16" spans="1:9" x14ac:dyDescent="0.25">
      <c r="A16" s="21"/>
      <c r="B16" s="7"/>
      <c r="C16" s="7"/>
      <c r="D16" s="7"/>
      <c r="E16" s="7"/>
      <c r="F16" s="6"/>
      <c r="G16" s="8"/>
      <c r="H16" s="29"/>
      <c r="I16" s="9" t="str">
        <f>IF(A16=""," ",(IF(E16="nein",IF(C16&lt;=176,VLOOKUP(A16,Datenbank!$A$2:$I$19,8),VLOOKUP(A16,Datenbank!$A$2:$I$19,9)),IF(C16&lt;=176,VLOOKUP(A16,Datenbank!$A$2:$I$19,8),VLOOKUP(A16,Datenbank!$A$2:$I$19,9))+3.95)+IF(F16="Nein",0,3.95))*H16)</f>
        <v xml:space="preserve"> </v>
      </c>
    </row>
    <row r="17" spans="1:10" x14ac:dyDescent="0.25">
      <c r="A17" s="21"/>
      <c r="B17" s="7"/>
      <c r="C17" s="7"/>
      <c r="D17" s="7"/>
      <c r="E17" s="7"/>
      <c r="F17" s="6"/>
      <c r="G17" s="8"/>
      <c r="H17" s="29"/>
      <c r="I17" s="9" t="str">
        <f>IF(A17=""," ",(IF(E17="nein",IF(C17&lt;=176,VLOOKUP(A17,Datenbank!$A$2:$I$19,8),VLOOKUP(A17,Datenbank!$A$2:$I$19,9)),IF(C17&lt;=176,VLOOKUP(A17,Datenbank!$A$2:$I$19,8),VLOOKUP(A17,Datenbank!$A$2:$I$19,9))+3.95)+IF(F17="Nein",0,3.95))*H17)</f>
        <v xml:space="preserve"> </v>
      </c>
    </row>
    <row r="18" spans="1:10" ht="15.75" thickBot="1" x14ac:dyDescent="0.3">
      <c r="A18" s="40" t="s">
        <v>75</v>
      </c>
      <c r="B18" s="41"/>
      <c r="C18" s="41"/>
      <c r="D18" s="41"/>
      <c r="E18" s="41"/>
      <c r="F18" s="41"/>
      <c r="G18" s="42"/>
      <c r="H18" s="19"/>
      <c r="I18" s="15">
        <f>SUM(I11:I17)</f>
        <v>0</v>
      </c>
    </row>
    <row r="20" spans="1:10" ht="16.5" thickBot="1" x14ac:dyDescent="0.3">
      <c r="A20" s="5"/>
    </row>
    <row r="21" spans="1:10" ht="16.5" thickBot="1" x14ac:dyDescent="0.3">
      <c r="A21" s="35" t="s">
        <v>78</v>
      </c>
      <c r="B21" s="36"/>
      <c r="C21" s="36"/>
      <c r="D21" s="36"/>
      <c r="E21" s="36"/>
      <c r="F21" s="36"/>
      <c r="G21" s="36"/>
      <c r="H21" s="36"/>
      <c r="I21" s="37"/>
    </row>
    <row r="22" spans="1:10" x14ac:dyDescent="0.25">
      <c r="A22" s="20" t="s">
        <v>2</v>
      </c>
      <c r="B22" s="22" t="s">
        <v>81</v>
      </c>
      <c r="C22" s="13" t="s">
        <v>3</v>
      </c>
      <c r="D22" s="13" t="s">
        <v>172</v>
      </c>
      <c r="E22" s="13" t="s">
        <v>12</v>
      </c>
      <c r="F22" s="43" t="s">
        <v>13</v>
      </c>
      <c r="G22" s="43"/>
      <c r="H22" s="23" t="s">
        <v>79</v>
      </c>
      <c r="I22" s="14" t="s">
        <v>67</v>
      </c>
      <c r="J22" s="26"/>
    </row>
    <row r="23" spans="1:10" x14ac:dyDescent="0.25">
      <c r="A23" s="25"/>
      <c r="B23" s="7"/>
      <c r="C23" s="7"/>
      <c r="D23" s="7"/>
      <c r="E23" s="7"/>
      <c r="F23" s="6"/>
      <c r="G23" s="6"/>
      <c r="H23" s="27"/>
      <c r="I23" s="10" t="str">
        <f>IF(A23="","",(IF(E23="nein",IF(C23="S",VLOOKUP(A23,Datenbank!$A$20:$J$22,8),IF(C23="M",VLOOKUP(A23,Datenbank!$A$20:$J$22,9),VLOOKUP(A23,Datenbank!$A$20:$J$22,10))),IF(C23="S",VLOOKUP(A23,Datenbank!$A$20:$J$22,8),IF(C23="M",VLOOKUP(A23,Datenbank!$A$20:$J$22,9),VLOOKUP(A23,Datenbank!$A$20:$J$22,10)))+3.95)+IF(F23="nein",0,3.95))*H23)</f>
        <v/>
      </c>
      <c r="J23" s="26"/>
    </row>
    <row r="24" spans="1:10" x14ac:dyDescent="0.25">
      <c r="A24" s="25"/>
      <c r="B24" s="7"/>
      <c r="C24" s="7"/>
      <c r="D24" s="7"/>
      <c r="E24" s="7"/>
      <c r="F24" s="6"/>
      <c r="G24" s="6"/>
      <c r="H24" s="27"/>
      <c r="I24" s="10" t="str">
        <f>IF(A24="","",(IF(E24="nein",IF(C24="S",VLOOKUP(A24,Datenbank!$A$20:$J$22,8),IF(C24="M",VLOOKUP(A24,Datenbank!$A$20:$J$22,9),VLOOKUP(A24,Datenbank!$A$20:$J$22,10))),IF(C24="S",VLOOKUP(A24,Datenbank!$A$20:$J$22,8),IF(C24="M",VLOOKUP(A24,Datenbank!$A$20:$J$22,9),VLOOKUP(A24,Datenbank!$A$20:$J$22,10)))+3.95)+IF(F24="nein",0,3.95))*H24)</f>
        <v/>
      </c>
      <c r="J24" s="26"/>
    </row>
    <row r="25" spans="1:10" x14ac:dyDescent="0.25">
      <c r="A25" s="25"/>
      <c r="B25" s="7"/>
      <c r="C25" s="7"/>
      <c r="D25" s="7"/>
      <c r="E25" s="7"/>
      <c r="F25" s="6"/>
      <c r="G25" s="6"/>
      <c r="H25" s="27"/>
      <c r="I25" s="10" t="str">
        <f>IF(A25="","",(IF(E25="nein",IF(C25="S",VLOOKUP(A25,Datenbank!$A$20:$J$22,8),IF(C25="M",VLOOKUP(A25,Datenbank!$A$20:$J$22,9),VLOOKUP(A25,Datenbank!$A$20:$J$22,10))),IF(C25="S",VLOOKUP(A25,Datenbank!$A$20:$J$22,8),IF(C25="M",VLOOKUP(A25,Datenbank!$A$20:$J$22,9),VLOOKUP(A25,Datenbank!$A$20:$J$22,10)))+3.95)+IF(F25="nein",0,3.95))*H25)</f>
        <v/>
      </c>
      <c r="J25" s="26"/>
    </row>
    <row r="26" spans="1:10" ht="15.75" thickBot="1" x14ac:dyDescent="0.3">
      <c r="A26" s="33" t="s">
        <v>75</v>
      </c>
      <c r="B26" s="34"/>
      <c r="C26" s="34"/>
      <c r="D26" s="34"/>
      <c r="E26" s="34"/>
      <c r="F26" s="34"/>
      <c r="G26" s="34"/>
      <c r="H26" s="24"/>
      <c r="I26" s="16">
        <f>SUM(I23:I25)</f>
        <v>0</v>
      </c>
    </row>
    <row r="28" spans="1:10" ht="19.5" thickBot="1" x14ac:dyDescent="0.35">
      <c r="A28" s="17" t="s">
        <v>76</v>
      </c>
      <c r="B28" s="18">
        <f>I26+I18</f>
        <v>0</v>
      </c>
    </row>
    <row r="29" spans="1:10" ht="15.75" thickTop="1" x14ac:dyDescent="0.25"/>
    <row r="30" spans="1:10" x14ac:dyDescent="0.25">
      <c r="A30" s="2" t="s">
        <v>174</v>
      </c>
      <c r="D30" s="45"/>
      <c r="E30" s="44"/>
      <c r="F30" s="44"/>
      <c r="G30" s="44"/>
      <c r="H30" s="44"/>
      <c r="I30" s="44"/>
    </row>
    <row r="31" spans="1:10" x14ac:dyDescent="0.25">
      <c r="D31" s="46"/>
      <c r="E31" s="47"/>
      <c r="F31" s="47"/>
      <c r="G31" s="47"/>
      <c r="H31" s="47"/>
      <c r="I31" s="47"/>
    </row>
    <row r="32" spans="1:10" x14ac:dyDescent="0.25">
      <c r="D32" s="45"/>
      <c r="E32" s="45"/>
      <c r="F32" s="45"/>
      <c r="G32" s="45"/>
      <c r="H32" s="45"/>
      <c r="I32" s="45"/>
    </row>
  </sheetData>
  <mergeCells count="10">
    <mergeCell ref="D30:I30"/>
    <mergeCell ref="D31:I31"/>
    <mergeCell ref="D32:I32"/>
    <mergeCell ref="A26:G26"/>
    <mergeCell ref="A9:I9"/>
    <mergeCell ref="F10:G10"/>
    <mergeCell ref="A21:I21"/>
    <mergeCell ref="A1:I1"/>
    <mergeCell ref="A18:G18"/>
    <mergeCell ref="F22:G22"/>
  </mergeCells>
  <dataValidations count="2">
    <dataValidation type="list" allowBlank="1" showInputMessage="1" showErrorMessage="1" sqref="B23:B25">
      <formula1>Taschen</formula1>
    </dataValidation>
    <dataValidation type="list" allowBlank="1" showInputMessage="1" showErrorMessage="1" sqref="B11:B17">
      <formula1>Artikelnummer</formula1>
    </dataValidation>
  </dataValidations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Datenbank!$D$2:$D$3</xm:f>
          </x14:formula1>
          <xm:sqref>D23:D25 D11:D17</xm:sqref>
        </x14:dataValidation>
        <x14:dataValidation type="list" allowBlank="1" showInputMessage="1" showErrorMessage="1">
          <x14:formula1>
            <xm:f>Datenbank!$E$2:$E$101</xm:f>
          </x14:formula1>
          <xm:sqref>E23:E25 E11:E17</xm:sqref>
        </x14:dataValidation>
        <x14:dataValidation type="list" allowBlank="1" showInputMessage="1" showErrorMessage="1">
          <x14:formula1>
            <xm:f>Datenbank!$F$2:$F$27</xm:f>
          </x14:formula1>
          <xm:sqref>F23:F25</xm:sqref>
        </x14:dataValidation>
        <x14:dataValidation type="list" allowBlank="1" showInputMessage="1" showErrorMessage="1">
          <x14:formula1>
            <xm:f>Datenbank!$G$2:$G$27</xm:f>
          </x14:formula1>
          <xm:sqref>G23:G25</xm:sqref>
        </x14:dataValidation>
        <x14:dataValidation type="list" allowBlank="1" showInputMessage="1" showErrorMessage="1">
          <x14:formula1>
            <xm:f>Datenbank!$A$20:$A$22</xm:f>
          </x14:formula1>
          <xm:sqref>A23:A25</xm:sqref>
        </x14:dataValidation>
        <x14:dataValidation type="list" allowBlank="1" showInputMessage="1" showErrorMessage="1">
          <x14:formula1>
            <xm:f>Datenbank!$C$10:$C$12</xm:f>
          </x14:formula1>
          <xm:sqref>C23:C25</xm:sqref>
        </x14:dataValidation>
        <x14:dataValidation type="list" allowBlank="1" showInputMessage="1" showErrorMessage="1">
          <x14:formula1>
            <xm:f>Datenbank!$K$2:$K$6</xm:f>
          </x14:formula1>
          <xm:sqref>H23:H25 H11:H17</xm:sqref>
        </x14:dataValidation>
        <x14:dataValidation type="list" allowBlank="1" showInputMessage="1" showErrorMessage="1">
          <x14:formula1>
            <xm:f>Datenbank!$C$2:$C$14</xm:f>
          </x14:formula1>
          <xm:sqref>C11:C17</xm:sqref>
        </x14:dataValidation>
        <x14:dataValidation type="list" allowBlank="1" showInputMessage="1" showErrorMessage="1">
          <x14:formula1>
            <xm:f>Datenbank!$F$2:$F$28</xm:f>
          </x14:formula1>
          <xm:sqref>F11:F17</xm:sqref>
        </x14:dataValidation>
        <x14:dataValidation type="list" allowBlank="1" showInputMessage="1" showErrorMessage="1">
          <x14:formula1>
            <xm:f>Datenbank!$G$2:$G$28</xm:f>
          </x14:formula1>
          <xm:sqref>G11:G17</xm:sqref>
        </x14:dataValidation>
        <x14:dataValidation type="list" allowBlank="1" showInputMessage="1" showErrorMessage="1">
          <x14:formula1>
            <xm:f>'Datenbank Artikelnummern'!$A$1:$R$1</xm:f>
          </x14:formula1>
          <xm:sqref>A11:A17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A20" sqref="A20:A22"/>
    </sheetView>
  </sheetViews>
  <sheetFormatPr baseColWidth="10" defaultRowHeight="15" x14ac:dyDescent="0.25"/>
  <cols>
    <col min="1" max="1" width="28.7109375" bestFit="1" customWidth="1"/>
    <col min="2" max="2" width="21.42578125" customWidth="1"/>
    <col min="11" max="11" width="7" bestFit="1" customWidth="1"/>
  </cols>
  <sheetData>
    <row r="1" spans="1:11" x14ac:dyDescent="0.25">
      <c r="A1" s="2" t="s">
        <v>2</v>
      </c>
      <c r="B1" s="2" t="s">
        <v>4</v>
      </c>
      <c r="C1" s="2" t="s">
        <v>3</v>
      </c>
      <c r="D1" s="2" t="s">
        <v>74</v>
      </c>
      <c r="E1" s="2" t="s">
        <v>12</v>
      </c>
      <c r="F1" s="2" t="s">
        <v>42</v>
      </c>
      <c r="G1" s="2" t="s">
        <v>43</v>
      </c>
      <c r="H1" s="3" t="s">
        <v>68</v>
      </c>
      <c r="I1" s="3" t="s">
        <v>77</v>
      </c>
      <c r="J1" s="3" t="s">
        <v>69</v>
      </c>
      <c r="K1" s="3" t="s">
        <v>79</v>
      </c>
    </row>
    <row r="2" spans="1:11" x14ac:dyDescent="0.25">
      <c r="A2" t="s">
        <v>19</v>
      </c>
      <c r="B2" t="s">
        <v>5</v>
      </c>
      <c r="C2" s="1">
        <v>116</v>
      </c>
      <c r="D2" t="s">
        <v>14</v>
      </c>
      <c r="E2" t="s">
        <v>15</v>
      </c>
      <c r="F2" t="s">
        <v>15</v>
      </c>
      <c r="H2" s="4">
        <v>33</v>
      </c>
      <c r="I2" s="4">
        <v>39</v>
      </c>
      <c r="K2">
        <v>1</v>
      </c>
    </row>
    <row r="3" spans="1:11" x14ac:dyDescent="0.25">
      <c r="A3" t="s">
        <v>20</v>
      </c>
      <c r="B3" t="s">
        <v>17</v>
      </c>
      <c r="C3" s="1">
        <v>128</v>
      </c>
      <c r="D3" t="s">
        <v>15</v>
      </c>
      <c r="E3">
        <v>1</v>
      </c>
      <c r="F3" t="s">
        <v>44</v>
      </c>
      <c r="G3" t="s">
        <v>44</v>
      </c>
      <c r="H3" s="4">
        <v>30</v>
      </c>
      <c r="I3" s="4">
        <v>36</v>
      </c>
      <c r="K3">
        <v>2</v>
      </c>
    </row>
    <row r="4" spans="1:11" x14ac:dyDescent="0.25">
      <c r="A4" t="s">
        <v>21</v>
      </c>
      <c r="B4" t="s">
        <v>80</v>
      </c>
      <c r="C4" s="1">
        <v>140</v>
      </c>
      <c r="E4">
        <f>E3+1</f>
        <v>2</v>
      </c>
      <c r="F4" t="s">
        <v>45</v>
      </c>
      <c r="G4" t="s">
        <v>45</v>
      </c>
      <c r="H4" s="4">
        <v>36</v>
      </c>
      <c r="I4" s="4">
        <v>42</v>
      </c>
      <c r="K4">
        <v>3</v>
      </c>
    </row>
    <row r="5" spans="1:11" x14ac:dyDescent="0.25">
      <c r="A5" t="s">
        <v>22</v>
      </c>
      <c r="B5" t="s">
        <v>6</v>
      </c>
      <c r="C5" s="1">
        <v>152</v>
      </c>
      <c r="E5">
        <f t="shared" ref="E5:E68" si="0">E4+1</f>
        <v>3</v>
      </c>
      <c r="F5" t="s">
        <v>46</v>
      </c>
      <c r="G5" t="s">
        <v>46</v>
      </c>
      <c r="H5" s="4">
        <v>30</v>
      </c>
      <c r="I5" s="4">
        <v>36</v>
      </c>
      <c r="K5">
        <v>4</v>
      </c>
    </row>
    <row r="6" spans="1:11" x14ac:dyDescent="0.25">
      <c r="A6" t="s">
        <v>23</v>
      </c>
      <c r="C6" s="1">
        <v>164</v>
      </c>
      <c r="E6">
        <f t="shared" si="0"/>
        <v>4</v>
      </c>
      <c r="F6" t="s">
        <v>47</v>
      </c>
      <c r="G6" t="s">
        <v>47</v>
      </c>
      <c r="H6" s="4">
        <v>27</v>
      </c>
      <c r="I6" s="4">
        <v>33</v>
      </c>
      <c r="K6">
        <v>5</v>
      </c>
    </row>
    <row r="7" spans="1:11" x14ac:dyDescent="0.25">
      <c r="A7" t="s">
        <v>24</v>
      </c>
      <c r="C7" s="1">
        <v>176</v>
      </c>
      <c r="E7">
        <f t="shared" si="0"/>
        <v>5</v>
      </c>
      <c r="F7" t="s">
        <v>48</v>
      </c>
      <c r="G7" t="s">
        <v>48</v>
      </c>
      <c r="H7" s="4">
        <v>18</v>
      </c>
      <c r="I7" s="4">
        <v>21</v>
      </c>
    </row>
    <row r="8" spans="1:11" x14ac:dyDescent="0.25">
      <c r="A8" t="s">
        <v>25</v>
      </c>
      <c r="C8" s="1" t="s">
        <v>73</v>
      </c>
      <c r="E8">
        <f t="shared" si="0"/>
        <v>6</v>
      </c>
      <c r="F8" t="s">
        <v>53</v>
      </c>
      <c r="G8" t="s">
        <v>53</v>
      </c>
      <c r="H8" s="4">
        <v>27</v>
      </c>
      <c r="I8" s="4">
        <v>33</v>
      </c>
    </row>
    <row r="9" spans="1:11" x14ac:dyDescent="0.25">
      <c r="A9" t="s">
        <v>26</v>
      </c>
      <c r="C9" s="1" t="s">
        <v>7</v>
      </c>
      <c r="E9">
        <f t="shared" si="0"/>
        <v>7</v>
      </c>
      <c r="F9" t="s">
        <v>54</v>
      </c>
      <c r="G9" t="s">
        <v>54</v>
      </c>
      <c r="H9" s="4">
        <v>24</v>
      </c>
      <c r="I9" s="4">
        <v>30</v>
      </c>
    </row>
    <row r="10" spans="1:11" x14ac:dyDescent="0.25">
      <c r="A10" t="s">
        <v>27</v>
      </c>
      <c r="C10" s="1" t="s">
        <v>8</v>
      </c>
      <c r="E10">
        <f t="shared" si="0"/>
        <v>8</v>
      </c>
      <c r="F10" t="s">
        <v>55</v>
      </c>
      <c r="G10" t="s">
        <v>55</v>
      </c>
      <c r="H10" s="4">
        <v>24</v>
      </c>
      <c r="I10" s="4">
        <v>30</v>
      </c>
    </row>
    <row r="11" spans="1:11" x14ac:dyDescent="0.25">
      <c r="A11" t="s">
        <v>28</v>
      </c>
      <c r="C11" s="1" t="s">
        <v>9</v>
      </c>
      <c r="E11">
        <f t="shared" si="0"/>
        <v>9</v>
      </c>
      <c r="F11" t="s">
        <v>49</v>
      </c>
      <c r="G11" t="s">
        <v>49</v>
      </c>
      <c r="H11" s="4">
        <v>30</v>
      </c>
      <c r="I11" s="4">
        <v>36</v>
      </c>
    </row>
    <row r="12" spans="1:11" x14ac:dyDescent="0.25">
      <c r="A12" t="s">
        <v>29</v>
      </c>
      <c r="C12" s="1" t="s">
        <v>10</v>
      </c>
      <c r="E12">
        <f t="shared" si="0"/>
        <v>10</v>
      </c>
      <c r="F12" t="s">
        <v>56</v>
      </c>
      <c r="G12" t="s">
        <v>56</v>
      </c>
      <c r="H12" s="4">
        <v>18</v>
      </c>
      <c r="I12" s="4">
        <v>21</v>
      </c>
    </row>
    <row r="13" spans="1:11" x14ac:dyDescent="0.25">
      <c r="A13" t="s">
        <v>30</v>
      </c>
      <c r="C13" s="1" t="s">
        <v>11</v>
      </c>
      <c r="E13">
        <f t="shared" si="0"/>
        <v>11</v>
      </c>
      <c r="F13" t="s">
        <v>57</v>
      </c>
      <c r="G13" t="s">
        <v>57</v>
      </c>
      <c r="H13" s="4">
        <v>24</v>
      </c>
      <c r="I13" s="4">
        <v>30</v>
      </c>
    </row>
    <row r="14" spans="1:11" x14ac:dyDescent="0.25">
      <c r="A14" t="s">
        <v>31</v>
      </c>
      <c r="C14" s="1" t="s">
        <v>40</v>
      </c>
      <c r="E14">
        <f t="shared" si="0"/>
        <v>12</v>
      </c>
      <c r="F14" t="s">
        <v>10</v>
      </c>
      <c r="G14" t="s">
        <v>10</v>
      </c>
      <c r="H14" s="4">
        <v>27</v>
      </c>
      <c r="I14" s="4">
        <v>30</v>
      </c>
    </row>
    <row r="15" spans="1:11" x14ac:dyDescent="0.25">
      <c r="A15" t="s">
        <v>32</v>
      </c>
      <c r="C15" s="1" t="s">
        <v>41</v>
      </c>
      <c r="E15">
        <f t="shared" si="0"/>
        <v>13</v>
      </c>
      <c r="F15" t="s">
        <v>9</v>
      </c>
      <c r="G15" t="s">
        <v>9</v>
      </c>
      <c r="H15" s="4">
        <v>24</v>
      </c>
      <c r="I15" s="4">
        <v>27</v>
      </c>
    </row>
    <row r="16" spans="1:11" x14ac:dyDescent="0.25">
      <c r="A16" t="s">
        <v>33</v>
      </c>
      <c r="E16">
        <f t="shared" si="0"/>
        <v>14</v>
      </c>
      <c r="F16" t="s">
        <v>58</v>
      </c>
      <c r="G16" t="s">
        <v>58</v>
      </c>
      <c r="H16" s="4">
        <v>66</v>
      </c>
      <c r="I16" s="4">
        <v>78</v>
      </c>
    </row>
    <row r="17" spans="1:10" x14ac:dyDescent="0.25">
      <c r="A17" t="s">
        <v>34</v>
      </c>
      <c r="C17" s="1"/>
      <c r="E17">
        <f t="shared" si="0"/>
        <v>15</v>
      </c>
      <c r="F17" t="s">
        <v>50</v>
      </c>
      <c r="G17" t="s">
        <v>50</v>
      </c>
      <c r="H17" s="4">
        <v>18</v>
      </c>
      <c r="I17" s="4">
        <v>21</v>
      </c>
    </row>
    <row r="18" spans="1:10" x14ac:dyDescent="0.25">
      <c r="A18" t="s">
        <v>35</v>
      </c>
      <c r="E18">
        <f t="shared" si="0"/>
        <v>16</v>
      </c>
      <c r="F18" t="s">
        <v>59</v>
      </c>
      <c r="G18" t="s">
        <v>59</v>
      </c>
      <c r="H18" s="4">
        <v>15</v>
      </c>
      <c r="I18" s="4">
        <v>18</v>
      </c>
    </row>
    <row r="19" spans="1:10" x14ac:dyDescent="0.25">
      <c r="A19" t="s">
        <v>36</v>
      </c>
      <c r="E19">
        <f t="shared" si="0"/>
        <v>17</v>
      </c>
      <c r="F19" t="s">
        <v>60</v>
      </c>
      <c r="G19" t="s">
        <v>60</v>
      </c>
      <c r="H19" s="4">
        <v>42</v>
      </c>
      <c r="I19" s="4">
        <v>48</v>
      </c>
    </row>
    <row r="20" spans="1:10" x14ac:dyDescent="0.25">
      <c r="A20" t="s">
        <v>37</v>
      </c>
      <c r="E20">
        <f t="shared" si="0"/>
        <v>18</v>
      </c>
      <c r="F20" t="s">
        <v>61</v>
      </c>
      <c r="G20" t="s">
        <v>61</v>
      </c>
      <c r="H20" s="4">
        <v>22.8</v>
      </c>
      <c r="I20" s="4">
        <v>27</v>
      </c>
      <c r="J20" s="4">
        <v>30</v>
      </c>
    </row>
    <row r="21" spans="1:10" x14ac:dyDescent="0.25">
      <c r="A21" t="s">
        <v>38</v>
      </c>
      <c r="E21">
        <f>E20+1</f>
        <v>19</v>
      </c>
      <c r="F21" t="s">
        <v>8</v>
      </c>
      <c r="G21" t="s">
        <v>8</v>
      </c>
      <c r="H21" s="4">
        <v>19.8</v>
      </c>
      <c r="I21" s="4">
        <v>22.8</v>
      </c>
      <c r="J21" s="4">
        <v>27</v>
      </c>
    </row>
    <row r="22" spans="1:10" x14ac:dyDescent="0.25">
      <c r="A22" t="s">
        <v>39</v>
      </c>
      <c r="E22">
        <f>E21+1</f>
        <v>20</v>
      </c>
      <c r="F22" t="s">
        <v>51</v>
      </c>
      <c r="G22" t="s">
        <v>51</v>
      </c>
      <c r="H22" s="4">
        <v>0</v>
      </c>
      <c r="I22" s="4">
        <v>0</v>
      </c>
      <c r="J22" s="4">
        <v>22.8</v>
      </c>
    </row>
    <row r="23" spans="1:10" x14ac:dyDescent="0.25">
      <c r="E23">
        <f t="shared" si="0"/>
        <v>21</v>
      </c>
      <c r="F23" t="s">
        <v>52</v>
      </c>
      <c r="G23" t="s">
        <v>52</v>
      </c>
    </row>
    <row r="24" spans="1:10" x14ac:dyDescent="0.25">
      <c r="E24">
        <f t="shared" si="0"/>
        <v>22</v>
      </c>
      <c r="F24" t="s">
        <v>62</v>
      </c>
      <c r="G24" t="s">
        <v>62</v>
      </c>
    </row>
    <row r="25" spans="1:10" x14ac:dyDescent="0.25">
      <c r="E25">
        <f t="shared" si="0"/>
        <v>23</v>
      </c>
      <c r="F25" t="s">
        <v>63</v>
      </c>
      <c r="G25" t="s">
        <v>63</v>
      </c>
    </row>
    <row r="26" spans="1:10" x14ac:dyDescent="0.25">
      <c r="E26">
        <f t="shared" si="0"/>
        <v>24</v>
      </c>
      <c r="F26" t="s">
        <v>64</v>
      </c>
      <c r="G26" t="s">
        <v>64</v>
      </c>
    </row>
    <row r="27" spans="1:10" x14ac:dyDescent="0.25">
      <c r="E27">
        <f t="shared" si="0"/>
        <v>25</v>
      </c>
      <c r="F27" t="s">
        <v>65</v>
      </c>
      <c r="G27" t="s">
        <v>65</v>
      </c>
    </row>
    <row r="28" spans="1:10" x14ac:dyDescent="0.25">
      <c r="E28">
        <f t="shared" si="0"/>
        <v>26</v>
      </c>
      <c r="F28" t="s">
        <v>66</v>
      </c>
      <c r="G28" t="s">
        <v>66</v>
      </c>
    </row>
    <row r="29" spans="1:10" x14ac:dyDescent="0.25">
      <c r="E29">
        <f t="shared" si="0"/>
        <v>27</v>
      </c>
    </row>
    <row r="30" spans="1:10" x14ac:dyDescent="0.25">
      <c r="E30">
        <f t="shared" si="0"/>
        <v>28</v>
      </c>
    </row>
    <row r="31" spans="1:10" x14ac:dyDescent="0.25">
      <c r="E31">
        <f t="shared" si="0"/>
        <v>29</v>
      </c>
    </row>
    <row r="32" spans="1:10" x14ac:dyDescent="0.25">
      <c r="E32">
        <f t="shared" si="0"/>
        <v>30</v>
      </c>
    </row>
    <row r="33" spans="5:5" x14ac:dyDescent="0.25">
      <c r="E33">
        <f t="shared" si="0"/>
        <v>31</v>
      </c>
    </row>
    <row r="34" spans="5:5" x14ac:dyDescent="0.25">
      <c r="E34">
        <f t="shared" si="0"/>
        <v>32</v>
      </c>
    </row>
    <row r="35" spans="5:5" x14ac:dyDescent="0.25">
      <c r="E35">
        <f t="shared" si="0"/>
        <v>33</v>
      </c>
    </row>
    <row r="36" spans="5:5" x14ac:dyDescent="0.25">
      <c r="E36">
        <f t="shared" si="0"/>
        <v>34</v>
      </c>
    </row>
    <row r="37" spans="5:5" x14ac:dyDescent="0.25">
      <c r="E37">
        <f t="shared" si="0"/>
        <v>35</v>
      </c>
    </row>
    <row r="38" spans="5:5" x14ac:dyDescent="0.25">
      <c r="E38">
        <f t="shared" si="0"/>
        <v>36</v>
      </c>
    </row>
    <row r="39" spans="5:5" x14ac:dyDescent="0.25">
      <c r="E39">
        <f t="shared" si="0"/>
        <v>37</v>
      </c>
    </row>
    <row r="40" spans="5:5" x14ac:dyDescent="0.25">
      <c r="E40">
        <f t="shared" si="0"/>
        <v>38</v>
      </c>
    </row>
    <row r="41" spans="5:5" x14ac:dyDescent="0.25">
      <c r="E41">
        <f t="shared" si="0"/>
        <v>39</v>
      </c>
    </row>
    <row r="42" spans="5:5" x14ac:dyDescent="0.25">
      <c r="E42">
        <f t="shared" si="0"/>
        <v>40</v>
      </c>
    </row>
    <row r="43" spans="5:5" x14ac:dyDescent="0.25">
      <c r="E43">
        <f t="shared" si="0"/>
        <v>41</v>
      </c>
    </row>
    <row r="44" spans="5:5" x14ac:dyDescent="0.25">
      <c r="E44">
        <f t="shared" si="0"/>
        <v>42</v>
      </c>
    </row>
    <row r="45" spans="5:5" x14ac:dyDescent="0.25">
      <c r="E45">
        <f t="shared" si="0"/>
        <v>43</v>
      </c>
    </row>
    <row r="46" spans="5:5" x14ac:dyDescent="0.25">
      <c r="E46">
        <f t="shared" si="0"/>
        <v>44</v>
      </c>
    </row>
    <row r="47" spans="5:5" x14ac:dyDescent="0.25">
      <c r="E47">
        <f t="shared" si="0"/>
        <v>45</v>
      </c>
    </row>
    <row r="48" spans="5:5" x14ac:dyDescent="0.25">
      <c r="E48">
        <f t="shared" si="0"/>
        <v>46</v>
      </c>
    </row>
    <row r="49" spans="5:5" x14ac:dyDescent="0.25">
      <c r="E49">
        <f t="shared" si="0"/>
        <v>47</v>
      </c>
    </row>
    <row r="50" spans="5:5" x14ac:dyDescent="0.25">
      <c r="E50">
        <f t="shared" si="0"/>
        <v>48</v>
      </c>
    </row>
    <row r="51" spans="5:5" x14ac:dyDescent="0.25">
      <c r="E51">
        <f t="shared" si="0"/>
        <v>49</v>
      </c>
    </row>
    <row r="52" spans="5:5" x14ac:dyDescent="0.25">
      <c r="E52">
        <f t="shared" si="0"/>
        <v>50</v>
      </c>
    </row>
    <row r="53" spans="5:5" x14ac:dyDescent="0.25">
      <c r="E53">
        <f t="shared" si="0"/>
        <v>51</v>
      </c>
    </row>
    <row r="54" spans="5:5" x14ac:dyDescent="0.25">
      <c r="E54">
        <f t="shared" si="0"/>
        <v>52</v>
      </c>
    </row>
    <row r="55" spans="5:5" x14ac:dyDescent="0.25">
      <c r="E55">
        <f t="shared" si="0"/>
        <v>53</v>
      </c>
    </row>
    <row r="56" spans="5:5" x14ac:dyDescent="0.25">
      <c r="E56">
        <f t="shared" si="0"/>
        <v>54</v>
      </c>
    </row>
    <row r="57" spans="5:5" x14ac:dyDescent="0.25">
      <c r="E57">
        <f t="shared" si="0"/>
        <v>55</v>
      </c>
    </row>
    <row r="58" spans="5:5" x14ac:dyDescent="0.25">
      <c r="E58">
        <f t="shared" si="0"/>
        <v>56</v>
      </c>
    </row>
    <row r="59" spans="5:5" x14ac:dyDescent="0.25">
      <c r="E59">
        <f t="shared" si="0"/>
        <v>57</v>
      </c>
    </row>
    <row r="60" spans="5:5" x14ac:dyDescent="0.25">
      <c r="E60">
        <f t="shared" si="0"/>
        <v>58</v>
      </c>
    </row>
    <row r="61" spans="5:5" x14ac:dyDescent="0.25">
      <c r="E61">
        <f t="shared" si="0"/>
        <v>59</v>
      </c>
    </row>
    <row r="62" spans="5:5" x14ac:dyDescent="0.25">
      <c r="E62">
        <f t="shared" si="0"/>
        <v>60</v>
      </c>
    </row>
    <row r="63" spans="5:5" x14ac:dyDescent="0.25">
      <c r="E63">
        <f t="shared" si="0"/>
        <v>61</v>
      </c>
    </row>
    <row r="64" spans="5:5" x14ac:dyDescent="0.25">
      <c r="E64">
        <f t="shared" si="0"/>
        <v>62</v>
      </c>
    </row>
    <row r="65" spans="5:5" x14ac:dyDescent="0.25">
      <c r="E65">
        <f t="shared" si="0"/>
        <v>63</v>
      </c>
    </row>
    <row r="66" spans="5:5" x14ac:dyDescent="0.25">
      <c r="E66">
        <f t="shared" si="0"/>
        <v>64</v>
      </c>
    </row>
    <row r="67" spans="5:5" x14ac:dyDescent="0.25">
      <c r="E67">
        <f t="shared" si="0"/>
        <v>65</v>
      </c>
    </row>
    <row r="68" spans="5:5" x14ac:dyDescent="0.25">
      <c r="E68">
        <f t="shared" si="0"/>
        <v>66</v>
      </c>
    </row>
    <row r="69" spans="5:5" x14ac:dyDescent="0.25">
      <c r="E69">
        <f t="shared" ref="E69:E101" si="1">E68+1</f>
        <v>67</v>
      </c>
    </row>
    <row r="70" spans="5:5" x14ac:dyDescent="0.25">
      <c r="E70">
        <f t="shared" si="1"/>
        <v>68</v>
      </c>
    </row>
    <row r="71" spans="5:5" x14ac:dyDescent="0.25">
      <c r="E71">
        <f t="shared" si="1"/>
        <v>69</v>
      </c>
    </row>
    <row r="72" spans="5:5" x14ac:dyDescent="0.25">
      <c r="E72">
        <f t="shared" si="1"/>
        <v>70</v>
      </c>
    </row>
    <row r="73" spans="5:5" x14ac:dyDescent="0.25">
      <c r="E73">
        <f t="shared" si="1"/>
        <v>71</v>
      </c>
    </row>
    <row r="74" spans="5:5" x14ac:dyDescent="0.25">
      <c r="E74">
        <f t="shared" si="1"/>
        <v>72</v>
      </c>
    </row>
    <row r="75" spans="5:5" x14ac:dyDescent="0.25">
      <c r="E75">
        <f t="shared" si="1"/>
        <v>73</v>
      </c>
    </row>
    <row r="76" spans="5:5" x14ac:dyDescent="0.25">
      <c r="E76">
        <f t="shared" si="1"/>
        <v>74</v>
      </c>
    </row>
    <row r="77" spans="5:5" x14ac:dyDescent="0.25">
      <c r="E77">
        <f t="shared" si="1"/>
        <v>75</v>
      </c>
    </row>
    <row r="78" spans="5:5" x14ac:dyDescent="0.25">
      <c r="E78">
        <f t="shared" si="1"/>
        <v>76</v>
      </c>
    </row>
    <row r="79" spans="5:5" x14ac:dyDescent="0.25">
      <c r="E79">
        <f t="shared" si="1"/>
        <v>77</v>
      </c>
    </row>
    <row r="80" spans="5:5" x14ac:dyDescent="0.25">
      <c r="E80">
        <f t="shared" si="1"/>
        <v>78</v>
      </c>
    </row>
    <row r="81" spans="5:5" x14ac:dyDescent="0.25">
      <c r="E81">
        <f t="shared" si="1"/>
        <v>79</v>
      </c>
    </row>
    <row r="82" spans="5:5" x14ac:dyDescent="0.25">
      <c r="E82">
        <f t="shared" si="1"/>
        <v>80</v>
      </c>
    </row>
    <row r="83" spans="5:5" x14ac:dyDescent="0.25">
      <c r="E83">
        <f t="shared" si="1"/>
        <v>81</v>
      </c>
    </row>
    <row r="84" spans="5:5" x14ac:dyDescent="0.25">
      <c r="E84">
        <f t="shared" si="1"/>
        <v>82</v>
      </c>
    </row>
    <row r="85" spans="5:5" x14ac:dyDescent="0.25">
      <c r="E85">
        <f t="shared" si="1"/>
        <v>83</v>
      </c>
    </row>
    <row r="86" spans="5:5" x14ac:dyDescent="0.25">
      <c r="E86">
        <f t="shared" si="1"/>
        <v>84</v>
      </c>
    </row>
    <row r="87" spans="5:5" x14ac:dyDescent="0.25">
      <c r="E87">
        <f t="shared" si="1"/>
        <v>85</v>
      </c>
    </row>
    <row r="88" spans="5:5" x14ac:dyDescent="0.25">
      <c r="E88">
        <f t="shared" si="1"/>
        <v>86</v>
      </c>
    </row>
    <row r="89" spans="5:5" x14ac:dyDescent="0.25">
      <c r="E89">
        <f t="shared" si="1"/>
        <v>87</v>
      </c>
    </row>
    <row r="90" spans="5:5" x14ac:dyDescent="0.25">
      <c r="E90">
        <f t="shared" si="1"/>
        <v>88</v>
      </c>
    </row>
    <row r="91" spans="5:5" x14ac:dyDescent="0.25">
      <c r="E91">
        <f t="shared" si="1"/>
        <v>89</v>
      </c>
    </row>
    <row r="92" spans="5:5" x14ac:dyDescent="0.25">
      <c r="E92">
        <f t="shared" si="1"/>
        <v>90</v>
      </c>
    </row>
    <row r="93" spans="5:5" x14ac:dyDescent="0.25">
      <c r="E93">
        <f t="shared" si="1"/>
        <v>91</v>
      </c>
    </row>
    <row r="94" spans="5:5" x14ac:dyDescent="0.25">
      <c r="E94">
        <f t="shared" si="1"/>
        <v>92</v>
      </c>
    </row>
    <row r="95" spans="5:5" x14ac:dyDescent="0.25">
      <c r="E95">
        <f t="shared" si="1"/>
        <v>93</v>
      </c>
    </row>
    <row r="96" spans="5:5" x14ac:dyDescent="0.25">
      <c r="E96">
        <f t="shared" si="1"/>
        <v>94</v>
      </c>
    </row>
    <row r="97" spans="5:5" x14ac:dyDescent="0.25">
      <c r="E97">
        <f t="shared" si="1"/>
        <v>95</v>
      </c>
    </row>
    <row r="98" spans="5:5" x14ac:dyDescent="0.25">
      <c r="E98">
        <f t="shared" si="1"/>
        <v>96</v>
      </c>
    </row>
    <row r="99" spans="5:5" x14ac:dyDescent="0.25">
      <c r="E99">
        <f t="shared" si="1"/>
        <v>97</v>
      </c>
    </row>
    <row r="100" spans="5:5" x14ac:dyDescent="0.25">
      <c r="E100">
        <f t="shared" si="1"/>
        <v>98</v>
      </c>
    </row>
    <row r="101" spans="5:5" x14ac:dyDescent="0.25">
      <c r="E101">
        <f t="shared" si="1"/>
        <v>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opLeftCell="M1" workbookViewId="0">
      <selection activeCell="N33" sqref="N33"/>
    </sheetView>
  </sheetViews>
  <sheetFormatPr baseColWidth="10" defaultRowHeight="15" x14ac:dyDescent="0.25"/>
  <cols>
    <col min="1" max="2" width="29.140625" customWidth="1"/>
    <col min="3" max="3" width="32.42578125" customWidth="1"/>
    <col min="4" max="4" width="29.85546875" customWidth="1"/>
    <col min="5" max="5" width="30.85546875" customWidth="1"/>
    <col min="6" max="6" width="32.42578125" customWidth="1"/>
    <col min="7" max="7" width="29.85546875" bestFit="1" customWidth="1"/>
    <col min="8" max="9" width="30.28515625" bestFit="1" customWidth="1"/>
    <col min="10" max="10" width="30" bestFit="1" customWidth="1"/>
    <col min="11" max="11" width="30.42578125" bestFit="1" customWidth="1"/>
    <col min="12" max="12" width="29.5703125" customWidth="1"/>
    <col min="13" max="13" width="29.7109375" bestFit="1" customWidth="1"/>
    <col min="14" max="14" width="31" customWidth="1"/>
    <col min="15" max="15" width="29.7109375" bestFit="1" customWidth="1"/>
    <col min="16" max="16" width="30.42578125" bestFit="1" customWidth="1"/>
    <col min="17" max="17" width="30.5703125" bestFit="1" customWidth="1"/>
    <col min="18" max="18" width="32.28515625" customWidth="1"/>
    <col min="19" max="19" width="27.140625" customWidth="1"/>
    <col min="20" max="20" width="27.28515625" customWidth="1"/>
    <col min="21" max="21" width="21.7109375" customWidth="1"/>
  </cols>
  <sheetData>
    <row r="1" spans="1:21" s="2" customFormat="1" x14ac:dyDescent="0.25">
      <c r="A1" s="2" t="s">
        <v>19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38</v>
      </c>
      <c r="U1" s="2" t="s">
        <v>39</v>
      </c>
    </row>
    <row r="2" spans="1:21" x14ac:dyDescent="0.25">
      <c r="A2" t="s">
        <v>116</v>
      </c>
      <c r="B2" t="s">
        <v>123</v>
      </c>
      <c r="C2" t="s">
        <v>130</v>
      </c>
      <c r="D2" t="s">
        <v>135</v>
      </c>
      <c r="E2" t="s">
        <v>139</v>
      </c>
      <c r="F2" t="s">
        <v>144</v>
      </c>
      <c r="G2" t="s">
        <v>149</v>
      </c>
      <c r="H2" t="s">
        <v>152</v>
      </c>
      <c r="I2" t="s">
        <v>156</v>
      </c>
      <c r="J2" t="s">
        <v>160</v>
      </c>
      <c r="K2" t="s">
        <v>164</v>
      </c>
      <c r="L2" t="s">
        <v>168</v>
      </c>
      <c r="M2" t="s">
        <v>82</v>
      </c>
      <c r="N2" t="s">
        <v>84</v>
      </c>
      <c r="O2" t="s">
        <v>88</v>
      </c>
      <c r="P2" t="s">
        <v>90</v>
      </c>
      <c r="Q2" t="s">
        <v>98</v>
      </c>
      <c r="R2" t="s">
        <v>104</v>
      </c>
      <c r="S2" t="s">
        <v>109</v>
      </c>
      <c r="T2" t="s">
        <v>112</v>
      </c>
      <c r="U2" t="s">
        <v>115</v>
      </c>
    </row>
    <row r="3" spans="1:21" x14ac:dyDescent="0.25">
      <c r="A3" t="s">
        <v>117</v>
      </c>
      <c r="B3" t="s">
        <v>124</v>
      </c>
      <c r="C3" t="s">
        <v>131</v>
      </c>
      <c r="D3" t="s">
        <v>136</v>
      </c>
      <c r="E3" t="s">
        <v>140</v>
      </c>
      <c r="F3" t="s">
        <v>145</v>
      </c>
      <c r="G3" t="s">
        <v>150</v>
      </c>
      <c r="H3" t="s">
        <v>153</v>
      </c>
      <c r="I3" t="s">
        <v>157</v>
      </c>
      <c r="J3" t="s">
        <v>161</v>
      </c>
      <c r="K3" t="s">
        <v>165</v>
      </c>
      <c r="L3" t="s">
        <v>169</v>
      </c>
      <c r="M3" t="s">
        <v>83</v>
      </c>
      <c r="N3" t="s">
        <v>85</v>
      </c>
      <c r="O3" t="s">
        <v>89</v>
      </c>
      <c r="P3" t="s">
        <v>91</v>
      </c>
      <c r="Q3" t="s">
        <v>99</v>
      </c>
      <c r="R3" t="s">
        <v>105</v>
      </c>
      <c r="S3" t="s">
        <v>110</v>
      </c>
      <c r="T3" t="s">
        <v>113</v>
      </c>
    </row>
    <row r="4" spans="1:21" x14ac:dyDescent="0.25">
      <c r="A4" t="s">
        <v>118</v>
      </c>
      <c r="B4" t="s">
        <v>125</v>
      </c>
      <c r="C4" t="s">
        <v>132</v>
      </c>
      <c r="D4" t="s">
        <v>137</v>
      </c>
      <c r="E4" t="s">
        <v>141</v>
      </c>
      <c r="F4" t="s">
        <v>146</v>
      </c>
      <c r="G4" t="s">
        <v>151</v>
      </c>
      <c r="H4" t="s">
        <v>154</v>
      </c>
      <c r="I4" t="s">
        <v>158</v>
      </c>
      <c r="J4" t="s">
        <v>162</v>
      </c>
      <c r="K4" t="s">
        <v>166</v>
      </c>
      <c r="L4" t="s">
        <v>170</v>
      </c>
      <c r="N4" t="s">
        <v>86</v>
      </c>
      <c r="P4" t="s">
        <v>92</v>
      </c>
      <c r="Q4" t="s">
        <v>100</v>
      </c>
      <c r="R4" t="s">
        <v>106</v>
      </c>
      <c r="S4" t="s">
        <v>111</v>
      </c>
      <c r="T4" t="s">
        <v>114</v>
      </c>
    </row>
    <row r="5" spans="1:21" x14ac:dyDescent="0.25">
      <c r="A5" t="s">
        <v>119</v>
      </c>
      <c r="B5" t="s">
        <v>126</v>
      </c>
      <c r="C5" t="s">
        <v>133</v>
      </c>
      <c r="D5" t="s">
        <v>138</v>
      </c>
      <c r="E5" t="s">
        <v>142</v>
      </c>
      <c r="F5" t="s">
        <v>147</v>
      </c>
      <c r="H5" t="s">
        <v>155</v>
      </c>
      <c r="I5" t="s">
        <v>159</v>
      </c>
      <c r="J5" t="s">
        <v>163</v>
      </c>
      <c r="K5" t="s">
        <v>167</v>
      </c>
      <c r="L5" t="s">
        <v>171</v>
      </c>
      <c r="N5" t="s">
        <v>87</v>
      </c>
      <c r="P5" t="s">
        <v>93</v>
      </c>
      <c r="Q5" t="s">
        <v>101</v>
      </c>
      <c r="R5" t="s">
        <v>107</v>
      </c>
    </row>
    <row r="6" spans="1:21" x14ac:dyDescent="0.25">
      <c r="A6" t="s">
        <v>120</v>
      </c>
      <c r="B6" t="s">
        <v>127</v>
      </c>
      <c r="C6" t="s">
        <v>134</v>
      </c>
      <c r="E6" t="s">
        <v>143</v>
      </c>
      <c r="F6" t="s">
        <v>148</v>
      </c>
      <c r="P6" t="s">
        <v>94</v>
      </c>
      <c r="Q6" t="s">
        <v>102</v>
      </c>
      <c r="R6" t="s">
        <v>108</v>
      </c>
    </row>
    <row r="7" spans="1:21" x14ac:dyDescent="0.25">
      <c r="A7" t="s">
        <v>121</v>
      </c>
      <c r="B7" t="s">
        <v>128</v>
      </c>
      <c r="P7" t="s">
        <v>95</v>
      </c>
      <c r="Q7" t="s">
        <v>103</v>
      </c>
    </row>
    <row r="8" spans="1:21" x14ac:dyDescent="0.25">
      <c r="A8" t="s">
        <v>122</v>
      </c>
      <c r="B8" t="s">
        <v>129</v>
      </c>
      <c r="P8" t="s">
        <v>96</v>
      </c>
    </row>
    <row r="9" spans="1:21" x14ac:dyDescent="0.25">
      <c r="P9" t="s">
        <v>97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Bestellung</vt:lpstr>
      <vt:lpstr>Datenbank</vt:lpstr>
      <vt:lpstr>Datenbank Artikelnummern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Reisinger</dc:creator>
  <cp:lastModifiedBy>Dennis Reisinger</cp:lastModifiedBy>
  <cp:lastPrinted>2023-03-30T15:27:23Z</cp:lastPrinted>
  <dcterms:created xsi:type="dcterms:W3CDTF">2023-03-14T10:24:28Z</dcterms:created>
  <dcterms:modified xsi:type="dcterms:W3CDTF">2023-03-30T15:28:36Z</dcterms:modified>
</cp:coreProperties>
</file>